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34" i="1" l="1"/>
  <c r="AA32" i="1"/>
  <c r="AA27" i="1"/>
  <c r="AA22" i="1" l="1"/>
  <c r="X30" i="1"/>
  <c r="Y28" i="1"/>
  <c r="X26" i="1"/>
  <c r="Y26" i="1" s="1"/>
  <c r="Y25" i="1"/>
  <c r="AA25" i="1" s="1"/>
  <c r="X23" i="1"/>
  <c r="Y23" i="1" s="1"/>
  <c r="AA23" i="1" s="1"/>
  <c r="AA33" i="1"/>
  <c r="Y29" i="1" l="1"/>
  <c r="AA26" i="1" l="1"/>
  <c r="X31" i="1"/>
  <c r="I14" i="1"/>
  <c r="AA31" i="1" l="1"/>
  <c r="AA30" i="1"/>
  <c r="AA29" i="1"/>
  <c r="AA28" i="1"/>
  <c r="AA24" i="1"/>
  <c r="J14" i="1" l="1"/>
  <c r="AA35" i="1"/>
</calcChain>
</file>

<file path=xl/sharedStrings.xml><?xml version="1.0" encoding="utf-8"?>
<sst xmlns="http://schemas.openxmlformats.org/spreadsheetml/2006/main" count="86" uniqueCount="66">
  <si>
    <t>Утверждаю</t>
  </si>
  <si>
    <t>Руководитель  МБОУ Огнеупорненская СОШ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</si>
  <si>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</si>
  <si>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</si>
  <si>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</si>
  <si>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</si>
  <si>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</si>
  <si>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</si>
  <si>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</si>
  <si>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</si>
  <si>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</si>
  <si>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</si>
  <si>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</si>
  <si>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</si>
  <si>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</si>
  <si>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</si>
  <si>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</si>
  <si>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</si>
  <si>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</si>
  <si>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</si>
  <si>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</si>
  <si>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</si>
  <si>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</si>
  <si>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</si>
  <si>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</si>
  <si>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</si>
  <si>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</si>
  <si>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</si>
  <si>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</si>
  <si>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</si>
  <si>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</si>
  <si>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</si>
  <si>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</si>
  <si>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</si>
  <si>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</si>
  <si>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</si>
  <si>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</si>
  <si>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</si>
  <si>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</si>
  <si>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картофель</t>
  </si>
  <si>
    <t>лук</t>
  </si>
  <si>
    <t>мука</t>
  </si>
  <si>
    <t>масло слив</t>
  </si>
  <si>
    <t>сахар</t>
  </si>
  <si>
    <t>соль</t>
  </si>
  <si>
    <t>Повар</t>
  </si>
  <si>
    <t>Фролова В.В.</t>
  </si>
  <si>
    <t>Кладовщик</t>
  </si>
  <si>
    <t>плановая стоимость на всех довольствующ</t>
  </si>
  <si>
    <t>соус ТК№759</t>
  </si>
  <si>
    <t>Рыба припушенная с овощами ТК№476</t>
  </si>
  <si>
    <t>Картофельное пюре ТК№694</t>
  </si>
  <si>
    <t>слив. Масло</t>
  </si>
  <si>
    <t>Рыба С/М</t>
  </si>
  <si>
    <t>масло растительное</t>
  </si>
  <si>
    <t>Батон</t>
  </si>
  <si>
    <t>чай</t>
  </si>
  <si>
    <t>чай ТК№ 943</t>
  </si>
  <si>
    <t>морковь</t>
  </si>
  <si>
    <t>батон</t>
  </si>
  <si>
    <t>томат паста</t>
  </si>
  <si>
    <t>Исмакова А.А</t>
  </si>
  <si>
    <t>Исмакова А.А.</t>
  </si>
  <si>
    <t>ноября</t>
  </si>
  <si>
    <t>Икра морковная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</si>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</sst>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2" fontId="3" fillId="0" borderId="3" xfId="0" applyNumberFormat="1" applyFont="1" applyBorder="1"/>
    <xf numFmtId="2" fontId="3" fillId="0" borderId="0" xfId="0" applyNumberFormat="1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view="pageBreakPreview" topLeftCell="A13" zoomScale="70" zoomScaleNormal="85" zoomScaleSheetLayoutView="70" workbookViewId="0">
      <selection activeCell="N37" sqref="N37"/>
    </sheetView>
  </sheetViews>
  <sheetFormatPr defaultColWidth="9" defaultRowHeight="14.4" x14ac:dyDescent="0.3"/>
  <cols>
    <col min="3" max="3" width="5.5546875" customWidth="1"/>
    <col min="4" max="5" width="7.5546875" customWidth="1"/>
    <col min="6" max="6" width="8.5546875" customWidth="1"/>
    <col min="7" max="8" width="7.5546875" customWidth="1"/>
    <col min="9" max="9" width="10.88671875" customWidth="1"/>
    <col min="10" max="25" width="7.5546875" customWidth="1"/>
    <col min="26" max="27" width="8.5546875" customWidth="1"/>
  </cols>
  <sheetData>
    <row r="1" spans="1:27" x14ac:dyDescent="0.3">
      <c r="A1" s="56" t="s">
        <v>0</v>
      </c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  <c r="AA2" s="1"/>
    </row>
    <row r="3" spans="1:27" x14ac:dyDescent="0.3">
      <c r="A3" s="56" t="s">
        <v>1</v>
      </c>
      <c r="B3" s="56"/>
      <c r="C3" s="56"/>
      <c r="D3" s="56"/>
      <c r="E3" s="57"/>
      <c r="F3" s="57"/>
      <c r="G3" s="1"/>
      <c r="H3" s="57" t="s">
        <v>2</v>
      </c>
      <c r="I3" s="57"/>
      <c r="J3" s="57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1"/>
      <c r="X3" s="1"/>
      <c r="Y3" s="1"/>
      <c r="Z3" s="1"/>
      <c r="AA3" s="1"/>
    </row>
    <row r="4" spans="1:27" x14ac:dyDescent="0.3">
      <c r="A4" s="1"/>
      <c r="B4" s="1"/>
      <c r="C4" s="1"/>
      <c r="D4" s="3"/>
      <c r="E4" s="58" t="s">
        <v>3</v>
      </c>
      <c r="F4" s="58"/>
      <c r="G4" s="4"/>
      <c r="H4" s="58" t="s">
        <v>4</v>
      </c>
      <c r="I4" s="58"/>
      <c r="J4" s="5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3">
      <c r="A5" s="3"/>
      <c r="B5" s="3"/>
      <c r="C5" s="3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3">
      <c r="A6" s="5" t="s">
        <v>5</v>
      </c>
      <c r="B6" s="2">
        <v>22</v>
      </c>
      <c r="C6" s="1" t="s">
        <v>5</v>
      </c>
      <c r="D6" s="57" t="s">
        <v>63</v>
      </c>
      <c r="E6" s="57"/>
      <c r="F6" s="57"/>
      <c r="G6" s="5">
        <v>2023</v>
      </c>
      <c r="H6" s="1"/>
      <c r="I6" s="1"/>
      <c r="J6" s="1"/>
      <c r="K6" s="1"/>
      <c r="L6" s="1"/>
      <c r="M6" s="1"/>
      <c r="N6" s="1"/>
      <c r="O6" s="59" t="s">
        <v>6</v>
      </c>
      <c r="P6" s="59"/>
      <c r="Q6" s="59"/>
      <c r="R6" s="59"/>
      <c r="S6" s="59"/>
      <c r="T6" s="59"/>
      <c r="U6" s="59"/>
      <c r="V6" s="59"/>
      <c r="W6" s="2">
        <v>13</v>
      </c>
      <c r="X6" s="1"/>
      <c r="Y6" s="1"/>
      <c r="Z6" s="1"/>
      <c r="AA6" s="1"/>
    </row>
    <row r="7" spans="1:27" ht="15" customHeight="1" x14ac:dyDescent="0.3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 customHeight="1" x14ac:dyDescent="0.3">
      <c r="A8" s="67" t="s">
        <v>7</v>
      </c>
      <c r="B8" s="67"/>
      <c r="C8" s="67"/>
      <c r="D8" s="67"/>
      <c r="E8" s="67" t="s">
        <v>8</v>
      </c>
      <c r="F8" s="67"/>
      <c r="G8" s="67" t="s">
        <v>9</v>
      </c>
      <c r="H8" s="67"/>
      <c r="I8" s="67" t="s">
        <v>48</v>
      </c>
      <c r="J8" s="67" t="s">
        <v>10</v>
      </c>
      <c r="K8" s="67"/>
      <c r="L8" s="1"/>
      <c r="M8" s="1"/>
      <c r="N8" s="5" t="s">
        <v>11</v>
      </c>
      <c r="O8" s="2">
        <v>22</v>
      </c>
      <c r="P8" s="1" t="s">
        <v>5</v>
      </c>
      <c r="Q8" s="57" t="s">
        <v>63</v>
      </c>
      <c r="R8" s="57"/>
      <c r="S8" s="57"/>
      <c r="T8" s="5">
        <v>2023</v>
      </c>
      <c r="U8" s="1"/>
      <c r="V8" s="1"/>
      <c r="W8" s="1"/>
      <c r="X8" s="1"/>
      <c r="Y8" s="1"/>
      <c r="Z8" s="60" t="s">
        <v>12</v>
      </c>
      <c r="AA8" s="61"/>
    </row>
    <row r="9" spans="1:27" ht="15" customHeigh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3"/>
      <c r="X9" s="62" t="s">
        <v>13</v>
      </c>
      <c r="Y9" s="63"/>
      <c r="Z9" s="60">
        <v>504202</v>
      </c>
      <c r="AA9" s="61"/>
    </row>
    <row r="10" spans="1:27" ht="15" customHeight="1" x14ac:dyDescent="0.3">
      <c r="A10" s="67" t="s">
        <v>14</v>
      </c>
      <c r="B10" s="67"/>
      <c r="C10" s="67" t="s">
        <v>15</v>
      </c>
      <c r="D10" s="67"/>
      <c r="E10" s="67"/>
      <c r="F10" s="67"/>
      <c r="G10" s="67"/>
      <c r="H10" s="67"/>
      <c r="I10" s="67"/>
      <c r="J10" s="67"/>
      <c r="K10" s="6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"/>
      <c r="X10" s="62" t="s">
        <v>16</v>
      </c>
      <c r="Y10" s="63"/>
      <c r="Z10" s="64">
        <v>45252</v>
      </c>
      <c r="AA10" s="61"/>
    </row>
    <row r="11" spans="1:27" ht="15" customHeigh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1"/>
      <c r="M11" s="65" t="s">
        <v>17</v>
      </c>
      <c r="N11" s="65"/>
      <c r="O11" s="57" t="s">
        <v>18</v>
      </c>
      <c r="P11" s="57"/>
      <c r="Q11" s="57"/>
      <c r="R11" s="57"/>
      <c r="S11" s="57"/>
      <c r="T11" s="57"/>
      <c r="U11" s="57"/>
      <c r="V11" s="57"/>
      <c r="W11" s="3"/>
      <c r="X11" s="62" t="s">
        <v>19</v>
      </c>
      <c r="Y11" s="63"/>
      <c r="Z11" s="60"/>
      <c r="AA11" s="61"/>
    </row>
    <row r="12" spans="1:27" ht="15" customHeigh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60"/>
      <c r="AA12" s="61"/>
    </row>
    <row r="13" spans="1:27" x14ac:dyDescent="0.3">
      <c r="A13" s="60">
        <v>1</v>
      </c>
      <c r="B13" s="61"/>
      <c r="C13" s="60">
        <v>2</v>
      </c>
      <c r="D13" s="61"/>
      <c r="E13" s="60">
        <v>3</v>
      </c>
      <c r="F13" s="61"/>
      <c r="G13" s="60">
        <v>4</v>
      </c>
      <c r="H13" s="61"/>
      <c r="I13" s="23">
        <v>5</v>
      </c>
      <c r="J13" s="60">
        <v>6</v>
      </c>
      <c r="K13" s="61"/>
      <c r="L13" s="16"/>
      <c r="M13" s="65" t="s">
        <v>20</v>
      </c>
      <c r="N13" s="65"/>
      <c r="O13" s="65"/>
      <c r="P13" s="65"/>
      <c r="Q13" s="57" t="s">
        <v>61</v>
      </c>
      <c r="R13" s="57"/>
      <c r="S13" s="57"/>
      <c r="T13" s="57"/>
      <c r="U13" s="57"/>
      <c r="V13" s="57"/>
      <c r="W13" s="1"/>
      <c r="X13" s="1"/>
      <c r="Y13" s="1"/>
      <c r="Z13" s="60"/>
      <c r="AA13" s="61"/>
    </row>
    <row r="14" spans="1:27" x14ac:dyDescent="0.3">
      <c r="A14" s="60" t="s">
        <v>21</v>
      </c>
      <c r="B14" s="61"/>
      <c r="C14" s="60"/>
      <c r="D14" s="61"/>
      <c r="E14" s="60">
        <v>141.86000000000001</v>
      </c>
      <c r="F14" s="61"/>
      <c r="G14" s="60">
        <v>10</v>
      </c>
      <c r="H14" s="61"/>
      <c r="I14" s="23">
        <f>E14*G14</f>
        <v>1418.6000000000001</v>
      </c>
      <c r="J14" s="78">
        <f>SUM(AA22:AA34)</f>
        <v>797.35320000000002</v>
      </c>
      <c r="K14" s="6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9.5" customHeight="1" x14ac:dyDescent="0.3">
      <c r="A16" s="77" t="s">
        <v>22</v>
      </c>
      <c r="B16" s="77"/>
      <c r="C16" s="67" t="s">
        <v>23</v>
      </c>
      <c r="D16" s="67" t="s">
        <v>24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 t="s">
        <v>25</v>
      </c>
      <c r="Y16" s="67"/>
      <c r="Z16" s="67" t="s">
        <v>26</v>
      </c>
      <c r="AA16" s="67" t="s">
        <v>27</v>
      </c>
    </row>
    <row r="17" spans="1:27" ht="16.5" customHeight="1" x14ac:dyDescent="0.3">
      <c r="A17" s="77"/>
      <c r="B17" s="77"/>
      <c r="C17" s="67"/>
      <c r="D17" s="79" t="s">
        <v>28</v>
      </c>
      <c r="E17" s="80"/>
      <c r="F17" s="80"/>
      <c r="G17" s="80"/>
      <c r="H17" s="80"/>
      <c r="I17" s="66" t="s">
        <v>29</v>
      </c>
      <c r="J17" s="66"/>
      <c r="K17" s="66"/>
      <c r="L17" s="66"/>
      <c r="M17" s="66"/>
      <c r="N17" s="66"/>
      <c r="O17" s="66"/>
      <c r="P17" s="66" t="s">
        <v>30</v>
      </c>
      <c r="Q17" s="66"/>
      <c r="R17" s="66"/>
      <c r="S17" s="66"/>
      <c r="T17" s="66" t="s">
        <v>31</v>
      </c>
      <c r="U17" s="66"/>
      <c r="V17" s="66"/>
      <c r="W17" s="66"/>
      <c r="X17" s="67"/>
      <c r="Y17" s="67"/>
      <c r="Z17" s="67"/>
      <c r="AA17" s="67"/>
    </row>
    <row r="18" spans="1:27" ht="112.5" customHeight="1" x14ac:dyDescent="0.3">
      <c r="A18" s="77"/>
      <c r="B18" s="77"/>
      <c r="C18" s="67"/>
      <c r="D18" s="28" t="s">
        <v>50</v>
      </c>
      <c r="E18" s="28" t="s">
        <v>51</v>
      </c>
      <c r="F18" s="43" t="s">
        <v>57</v>
      </c>
      <c r="G18" s="44" t="s">
        <v>59</v>
      </c>
      <c r="H18" s="28" t="s">
        <v>49</v>
      </c>
      <c r="I18" s="34" t="s">
        <v>52</v>
      </c>
      <c r="J18" s="52" t="s">
        <v>64</v>
      </c>
      <c r="K18" s="41" t="s">
        <v>65</v>
      </c>
      <c r="L18" s="34"/>
      <c r="M18" s="34"/>
      <c r="N18" s="7"/>
      <c r="O18" s="7"/>
      <c r="P18" s="7"/>
      <c r="Q18" s="7"/>
      <c r="R18" s="7"/>
      <c r="S18" s="7"/>
      <c r="T18" s="7"/>
      <c r="U18" s="7"/>
      <c r="V18" s="7"/>
      <c r="W18" s="7"/>
      <c r="X18" s="7" t="s">
        <v>32</v>
      </c>
      <c r="Y18" s="7" t="s">
        <v>33</v>
      </c>
      <c r="Z18" s="67"/>
      <c r="AA18" s="67"/>
    </row>
    <row r="19" spans="1:27" x14ac:dyDescent="0.3">
      <c r="A19" s="67">
        <v>1</v>
      </c>
      <c r="B19" s="67"/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9</v>
      </c>
      <c r="J19" s="7">
        <v>10</v>
      </c>
      <c r="K19" s="7">
        <v>11</v>
      </c>
      <c r="L19" s="7">
        <v>12</v>
      </c>
      <c r="M19" s="7">
        <v>13</v>
      </c>
      <c r="N19" s="7">
        <v>14</v>
      </c>
      <c r="O19" s="7">
        <v>15</v>
      </c>
      <c r="P19" s="7">
        <v>16</v>
      </c>
      <c r="Q19" s="7">
        <v>17</v>
      </c>
      <c r="R19" s="7">
        <v>18</v>
      </c>
      <c r="S19" s="7">
        <v>19</v>
      </c>
      <c r="T19" s="7">
        <v>20</v>
      </c>
      <c r="U19" s="7">
        <v>21</v>
      </c>
      <c r="V19" s="7">
        <v>22</v>
      </c>
      <c r="W19" s="7">
        <v>23</v>
      </c>
      <c r="X19" s="7">
        <v>24</v>
      </c>
      <c r="Y19" s="7">
        <v>25</v>
      </c>
      <c r="Z19" s="7">
        <v>26</v>
      </c>
      <c r="AA19" s="7">
        <v>27</v>
      </c>
    </row>
    <row r="20" spans="1:27" x14ac:dyDescent="0.3">
      <c r="A20" s="68" t="s">
        <v>34</v>
      </c>
      <c r="B20" s="69"/>
      <c r="C20" s="8" t="s">
        <v>35</v>
      </c>
      <c r="D20" s="8">
        <v>10</v>
      </c>
      <c r="E20" s="48">
        <v>10</v>
      </c>
      <c r="F20" s="48">
        <v>10</v>
      </c>
      <c r="G20" s="48">
        <v>10</v>
      </c>
      <c r="H20" s="48">
        <v>10</v>
      </c>
      <c r="I20" s="48">
        <v>10</v>
      </c>
      <c r="J20" s="45">
        <v>10</v>
      </c>
      <c r="K20" s="42">
        <v>10</v>
      </c>
      <c r="L20" s="36"/>
      <c r="M20" s="36"/>
      <c r="N20" s="8"/>
      <c r="O20" s="8"/>
      <c r="P20" s="8"/>
      <c r="Q20" s="8"/>
      <c r="R20" s="8"/>
      <c r="S20" s="8"/>
      <c r="T20" s="8"/>
      <c r="U20" s="8"/>
      <c r="V20" s="8"/>
      <c r="W20" s="8"/>
      <c r="X20" s="17"/>
      <c r="Y20" s="17"/>
      <c r="Z20" s="18"/>
      <c r="AA20" s="18"/>
    </row>
    <row r="21" spans="1:27" ht="15" thickBot="1" x14ac:dyDescent="0.35">
      <c r="A21" s="70" t="s">
        <v>36</v>
      </c>
      <c r="B21" s="71"/>
      <c r="C21" s="9" t="s">
        <v>37</v>
      </c>
      <c r="D21" s="9">
        <v>80</v>
      </c>
      <c r="E21" s="9">
        <v>150</v>
      </c>
      <c r="F21" s="9">
        <v>200</v>
      </c>
      <c r="G21" s="9">
        <v>60</v>
      </c>
      <c r="H21" s="9">
        <v>50</v>
      </c>
      <c r="I21" s="9">
        <v>10</v>
      </c>
      <c r="J21" s="9">
        <v>50</v>
      </c>
      <c r="K21" s="9">
        <v>210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9"/>
      <c r="Y21" s="19"/>
      <c r="Z21" s="20"/>
      <c r="AA21" s="20"/>
    </row>
    <row r="22" spans="1:27" ht="15.6" x14ac:dyDescent="0.3">
      <c r="A22" s="29" t="s">
        <v>55</v>
      </c>
      <c r="B22" s="30"/>
      <c r="C22" s="31" t="s">
        <v>38</v>
      </c>
      <c r="D22" s="31"/>
      <c r="E22" s="31"/>
      <c r="F22" s="31"/>
      <c r="G22" s="31">
        <v>0.06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0">
        <v>0.06</v>
      </c>
      <c r="Y22" s="33">
        <v>0.57999999999999996</v>
      </c>
      <c r="Z22" s="32">
        <v>131.34</v>
      </c>
      <c r="AA22" s="33">
        <f>Y22*Z22</f>
        <v>76.177199999999999</v>
      </c>
    </row>
    <row r="23" spans="1:27" ht="15.6" x14ac:dyDescent="0.3">
      <c r="A23" s="10" t="s">
        <v>39</v>
      </c>
      <c r="B23" s="11"/>
      <c r="C23" s="12" t="s">
        <v>38</v>
      </c>
      <c r="D23" s="12"/>
      <c r="E23" s="12">
        <v>0.20300000000000001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27">
        <f>E23+J23</f>
        <v>0.20300000000000001</v>
      </c>
      <c r="Y23" s="22">
        <f>X23*G14</f>
        <v>2.0300000000000002</v>
      </c>
      <c r="Z23" s="21">
        <v>35</v>
      </c>
      <c r="AA23" s="22">
        <f>Y23*Z23</f>
        <v>71.050000000000011</v>
      </c>
    </row>
    <row r="24" spans="1:27" ht="15.6" x14ac:dyDescent="0.3">
      <c r="A24" s="10" t="s">
        <v>40</v>
      </c>
      <c r="B24" s="11"/>
      <c r="C24" s="12" t="s">
        <v>38</v>
      </c>
      <c r="D24" s="12">
        <v>4.0000000000000001E-3</v>
      </c>
      <c r="E24" s="12"/>
      <c r="F24" s="12"/>
      <c r="G24" s="12"/>
      <c r="H24" s="12">
        <v>1E-3</v>
      </c>
      <c r="I24" s="12"/>
      <c r="J24" s="12">
        <v>5.0000000000000001E-3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7">
        <v>0.01</v>
      </c>
      <c r="Y24" s="22">
        <v>0.11</v>
      </c>
      <c r="Z24" s="21">
        <v>28</v>
      </c>
      <c r="AA24" s="22">
        <f t="shared" ref="AA24:AA34" si="0">Z24*Y24</f>
        <v>3.08</v>
      </c>
    </row>
    <row r="25" spans="1:27" ht="15.6" x14ac:dyDescent="0.3">
      <c r="A25" s="37" t="s">
        <v>54</v>
      </c>
      <c r="B25" s="38"/>
      <c r="C25" s="12" t="s">
        <v>38</v>
      </c>
      <c r="D25" s="12"/>
      <c r="E25" s="12"/>
      <c r="F25" s="12"/>
      <c r="G25" s="12"/>
      <c r="H25" s="12">
        <v>1E-3</v>
      </c>
      <c r="I25" s="12"/>
      <c r="J25" s="12">
        <v>7.0000000000000001E-3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7">
        <v>8.0000000000000002E-3</v>
      </c>
      <c r="Y25" s="39">
        <f>X25*G14</f>
        <v>0.08</v>
      </c>
      <c r="Z25" s="21">
        <v>150</v>
      </c>
      <c r="AA25" s="22">
        <f>Y25*Z25</f>
        <v>12</v>
      </c>
    </row>
    <row r="26" spans="1:27" ht="15.6" x14ac:dyDescent="0.3">
      <c r="A26" s="25" t="s">
        <v>42</v>
      </c>
      <c r="B26" s="26"/>
      <c r="C26" s="12" t="s">
        <v>38</v>
      </c>
      <c r="D26" s="12"/>
      <c r="E26" s="12">
        <v>5.0000000000000001E-3</v>
      </c>
      <c r="F26" s="12"/>
      <c r="G26" s="12"/>
      <c r="H26" s="12"/>
      <c r="I26" s="12">
        <v>0.01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7">
        <f>D26+E26+H26+I26</f>
        <v>1.4999999999999999E-2</v>
      </c>
      <c r="Y26" s="22">
        <f>X26*G14</f>
        <v>0.15</v>
      </c>
      <c r="Z26" s="21">
        <v>620</v>
      </c>
      <c r="AA26" s="22">
        <f t="shared" ref="AA26" si="1">Z26*Y26</f>
        <v>93</v>
      </c>
    </row>
    <row r="27" spans="1:27" ht="15.6" x14ac:dyDescent="0.3">
      <c r="A27" s="46" t="s">
        <v>58</v>
      </c>
      <c r="B27" s="47"/>
      <c r="C27" s="12" t="s">
        <v>38</v>
      </c>
      <c r="D27" s="12">
        <v>0.04</v>
      </c>
      <c r="E27" s="12"/>
      <c r="F27" s="12"/>
      <c r="G27" s="12"/>
      <c r="H27" s="12">
        <v>5.0000000000000001E-3</v>
      </c>
      <c r="I27" s="12"/>
      <c r="J27" s="12">
        <v>9.4E-2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27">
        <v>0.14000000000000001</v>
      </c>
      <c r="Y27" s="22">
        <v>1.4</v>
      </c>
      <c r="Z27" s="21">
        <v>44</v>
      </c>
      <c r="AA27" s="22">
        <f>Y27*Z27</f>
        <v>61.599999999999994</v>
      </c>
    </row>
    <row r="28" spans="1:27" ht="15.6" x14ac:dyDescent="0.3">
      <c r="A28" s="10" t="s">
        <v>41</v>
      </c>
      <c r="B28" s="11"/>
      <c r="C28" s="12" t="s">
        <v>38</v>
      </c>
      <c r="D28" s="12"/>
      <c r="E28" s="12"/>
      <c r="F28" s="12"/>
      <c r="G28" s="12"/>
      <c r="H28" s="12">
        <v>3.0000000000000001E-3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27">
        <v>3.0000000000000001E-3</v>
      </c>
      <c r="Y28" s="22">
        <f>X28*G14</f>
        <v>0.03</v>
      </c>
      <c r="Z28" s="21">
        <v>40</v>
      </c>
      <c r="AA28" s="22">
        <f t="shared" si="0"/>
        <v>1.2</v>
      </c>
    </row>
    <row r="29" spans="1:27" ht="15.6" x14ac:dyDescent="0.3">
      <c r="A29" s="35" t="s">
        <v>53</v>
      </c>
      <c r="B29" s="11"/>
      <c r="C29" s="12" t="s">
        <v>38</v>
      </c>
      <c r="D29" s="12">
        <v>0.12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27">
        <v>0.12</v>
      </c>
      <c r="Y29" s="22">
        <f>X29*G14</f>
        <v>1.2</v>
      </c>
      <c r="Z29" s="21">
        <v>160</v>
      </c>
      <c r="AA29" s="22">
        <f t="shared" si="0"/>
        <v>192</v>
      </c>
    </row>
    <row r="30" spans="1:27" ht="15.6" x14ac:dyDescent="0.3">
      <c r="A30" s="72" t="s">
        <v>43</v>
      </c>
      <c r="B30" s="73"/>
      <c r="C30" s="12" t="s">
        <v>38</v>
      </c>
      <c r="D30" s="12"/>
      <c r="E30" s="12"/>
      <c r="F30" s="12">
        <v>1.4999999999999999E-2</v>
      </c>
      <c r="G30" s="12"/>
      <c r="H30" s="12">
        <v>1E-3</v>
      </c>
      <c r="I30" s="24"/>
      <c r="J30" s="12">
        <v>1E-3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27">
        <f>F30+H30+J30</f>
        <v>1.7000000000000001E-2</v>
      </c>
      <c r="Y30" s="22">
        <v>0.17</v>
      </c>
      <c r="Z30" s="21">
        <v>77</v>
      </c>
      <c r="AA30" s="22">
        <f t="shared" si="0"/>
        <v>13.090000000000002</v>
      </c>
    </row>
    <row r="31" spans="1:27" ht="15.6" x14ac:dyDescent="0.3">
      <c r="A31" s="72" t="s">
        <v>44</v>
      </c>
      <c r="B31" s="73"/>
      <c r="C31" s="12" t="s">
        <v>38</v>
      </c>
      <c r="D31" s="12"/>
      <c r="E31" s="12">
        <v>3.0000000000000001E-3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27">
        <f>E31+D31</f>
        <v>3.0000000000000001E-3</v>
      </c>
      <c r="Y31" s="22">
        <v>0.03</v>
      </c>
      <c r="Z31" s="21">
        <v>20</v>
      </c>
      <c r="AA31" s="22">
        <f t="shared" si="0"/>
        <v>0.6</v>
      </c>
    </row>
    <row r="32" spans="1:27" ht="15.6" x14ac:dyDescent="0.3">
      <c r="A32" s="46" t="s">
        <v>60</v>
      </c>
      <c r="B32" s="47"/>
      <c r="C32" s="12" t="s">
        <v>38</v>
      </c>
      <c r="D32" s="12"/>
      <c r="E32" s="12"/>
      <c r="F32" s="12"/>
      <c r="G32" s="12"/>
      <c r="H32" s="12">
        <v>5.0000000000000001E-3</v>
      </c>
      <c r="I32" s="12"/>
      <c r="J32" s="12">
        <v>7.0000000000000001E-3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27">
        <v>1.2E-2</v>
      </c>
      <c r="Y32" s="22">
        <v>0.12</v>
      </c>
      <c r="Z32" s="21">
        <v>296.3</v>
      </c>
      <c r="AA32" s="22">
        <f t="shared" si="0"/>
        <v>35.555999999999997</v>
      </c>
    </row>
    <row r="33" spans="1:27" ht="15.6" x14ac:dyDescent="0.3">
      <c r="A33" s="29" t="s">
        <v>56</v>
      </c>
      <c r="B33" s="30"/>
      <c r="C33" s="31" t="s">
        <v>38</v>
      </c>
      <c r="D33" s="31"/>
      <c r="E33" s="31"/>
      <c r="F33" s="31">
        <v>1E-3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27">
        <v>1E-3</v>
      </c>
      <c r="Y33" s="49">
        <v>0.01</v>
      </c>
      <c r="Z33" s="50">
        <v>700</v>
      </c>
      <c r="AA33" s="51">
        <f t="shared" si="0"/>
        <v>7</v>
      </c>
    </row>
    <row r="34" spans="1:27" ht="15.6" x14ac:dyDescent="0.3">
      <c r="A34" s="53" t="s">
        <v>65</v>
      </c>
      <c r="B34" s="53"/>
      <c r="C34" s="53" t="s">
        <v>38</v>
      </c>
      <c r="D34" s="53"/>
      <c r="E34" s="53"/>
      <c r="F34" s="53"/>
      <c r="G34" s="53"/>
      <c r="H34" s="53"/>
      <c r="I34" s="53"/>
      <c r="J34" s="53"/>
      <c r="K34" s="53">
        <v>0.21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>
        <v>0.21</v>
      </c>
      <c r="Y34" s="53">
        <v>2.1</v>
      </c>
      <c r="Z34" s="53">
        <v>110</v>
      </c>
      <c r="AA34" s="54">
        <f t="shared" si="0"/>
        <v>231</v>
      </c>
    </row>
    <row r="35" spans="1:27" ht="15.6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55">
        <f>SUM(AA22:AA34)</f>
        <v>797.35320000000002</v>
      </c>
    </row>
    <row r="36" spans="1:27" ht="15.6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4" t="s">
        <v>45</v>
      </c>
      <c r="P36" s="74"/>
      <c r="Q36" s="74"/>
      <c r="R36" s="74"/>
      <c r="S36" s="75"/>
      <c r="T36" s="75"/>
      <c r="U36" s="14"/>
      <c r="V36" s="75" t="s">
        <v>46</v>
      </c>
      <c r="W36" s="75"/>
      <c r="X36" s="75"/>
      <c r="Y36" s="75"/>
      <c r="Z36" s="13"/>
      <c r="AA36" s="13"/>
    </row>
    <row r="37" spans="1:27" ht="15.6" x14ac:dyDescent="0.3">
      <c r="K37" s="13"/>
      <c r="L37" s="13"/>
      <c r="M37" s="13"/>
      <c r="N37" s="13"/>
      <c r="O37" s="14"/>
      <c r="P37" s="14"/>
      <c r="Q37" s="14"/>
      <c r="R37" s="13"/>
      <c r="S37" s="76" t="s">
        <v>3</v>
      </c>
      <c r="T37" s="76"/>
      <c r="U37" s="15"/>
      <c r="V37" s="76" t="s">
        <v>4</v>
      </c>
      <c r="W37" s="76"/>
      <c r="X37" s="76"/>
      <c r="Y37" s="76"/>
      <c r="Z37" s="13"/>
      <c r="AA37" s="13"/>
    </row>
    <row r="38" spans="1:27" ht="15.6" x14ac:dyDescent="0.3"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5.6" x14ac:dyDescent="0.3">
      <c r="K39" s="13"/>
      <c r="L39" s="13"/>
      <c r="M39" s="13"/>
      <c r="N39" s="13"/>
      <c r="O39" s="74" t="s">
        <v>47</v>
      </c>
      <c r="P39" s="74"/>
      <c r="Q39" s="74"/>
      <c r="R39" s="74"/>
      <c r="S39" s="75"/>
      <c r="T39" s="75"/>
      <c r="U39" s="14"/>
      <c r="V39" s="75" t="s">
        <v>62</v>
      </c>
      <c r="W39" s="75"/>
      <c r="X39" s="75"/>
      <c r="Y39" s="75"/>
      <c r="Z39" s="13"/>
      <c r="AA39" s="13"/>
    </row>
    <row r="40" spans="1:27" ht="15.6" x14ac:dyDescent="0.3">
      <c r="K40" s="13"/>
      <c r="L40" s="13"/>
      <c r="M40" s="13"/>
      <c r="N40" s="13"/>
      <c r="O40" s="14"/>
      <c r="P40" s="14"/>
      <c r="Q40" s="14"/>
      <c r="R40" s="13"/>
      <c r="S40" s="76" t="s">
        <v>3</v>
      </c>
      <c r="T40" s="76"/>
      <c r="U40" s="15"/>
      <c r="V40" s="76" t="s">
        <v>4</v>
      </c>
      <c r="W40" s="76"/>
      <c r="X40" s="76"/>
      <c r="Y40" s="76"/>
      <c r="Z40" s="13"/>
      <c r="AA40" s="13"/>
    </row>
  </sheetData>
  <mergeCells count="64">
    <mergeCell ref="Z16:Z18"/>
    <mergeCell ref="AA16:AA18"/>
    <mergeCell ref="A10:B12"/>
    <mergeCell ref="C10:D12"/>
    <mergeCell ref="A16:B18"/>
    <mergeCell ref="E8:F12"/>
    <mergeCell ref="G8:H12"/>
    <mergeCell ref="I8:I12"/>
    <mergeCell ref="J8:K12"/>
    <mergeCell ref="A8:D9"/>
    <mergeCell ref="X16:Y17"/>
    <mergeCell ref="J14:K14"/>
    <mergeCell ref="D16:W16"/>
    <mergeCell ref="D17:H17"/>
    <mergeCell ref="I17:O17"/>
    <mergeCell ref="P17:S17"/>
    <mergeCell ref="V39:Y39"/>
    <mergeCell ref="S40:T40"/>
    <mergeCell ref="V40:Y40"/>
    <mergeCell ref="O39:R39"/>
    <mergeCell ref="S39:T39"/>
    <mergeCell ref="O36:R36"/>
    <mergeCell ref="S36:T36"/>
    <mergeCell ref="V36:Y36"/>
    <mergeCell ref="S37:T37"/>
    <mergeCell ref="V37:Y37"/>
    <mergeCell ref="A19:B19"/>
    <mergeCell ref="A20:B20"/>
    <mergeCell ref="A21:B21"/>
    <mergeCell ref="A30:B30"/>
    <mergeCell ref="A31:B31"/>
    <mergeCell ref="T17:W17"/>
    <mergeCell ref="A14:B14"/>
    <mergeCell ref="C14:D14"/>
    <mergeCell ref="E14:F14"/>
    <mergeCell ref="G14:H14"/>
    <mergeCell ref="C16:C18"/>
    <mergeCell ref="Z12:AA12"/>
    <mergeCell ref="A13:B13"/>
    <mergeCell ref="C13:D13"/>
    <mergeCell ref="E13:F13"/>
    <mergeCell ref="G13:H13"/>
    <mergeCell ref="J13:K13"/>
    <mergeCell ref="M13:P13"/>
    <mergeCell ref="Q13:V13"/>
    <mergeCell ref="Z13:AA13"/>
    <mergeCell ref="X10:Y10"/>
    <mergeCell ref="Z10:AA10"/>
    <mergeCell ref="M11:N11"/>
    <mergeCell ref="O11:V11"/>
    <mergeCell ref="X11:Y11"/>
    <mergeCell ref="Z11:AA11"/>
    <mergeCell ref="D6:F6"/>
    <mergeCell ref="O6:V6"/>
    <mergeCell ref="Q8:S8"/>
    <mergeCell ref="Z8:AA8"/>
    <mergeCell ref="X9:Y9"/>
    <mergeCell ref="Z9:AA9"/>
    <mergeCell ref="A1:B1"/>
    <mergeCell ref="A3:D3"/>
    <mergeCell ref="E3:F3"/>
    <mergeCell ref="H3:J3"/>
    <mergeCell ref="E4:F4"/>
    <mergeCell ref="H4:J4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2023-12-04T14:55:22Z</cp:lastPrinted>
  <dcterms:created xsi:type="dcterms:W3CDTF">2016-01-26T14:18:00Z</dcterms:created>
  <dcterms:modified xsi:type="dcterms:W3CDTF">2023-12-04T14:55:32Z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